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English" sheetId="1" r:id="rId1"/>
    <sheet name="ελληνικά" sheetId="2" r:id="rId2"/>
  </sheets>
  <definedNames/>
  <calcPr fullCalcOnLoad="1"/>
</workbook>
</file>

<file path=xl/sharedStrings.xml><?xml version="1.0" encoding="utf-8"?>
<sst xmlns="http://schemas.openxmlformats.org/spreadsheetml/2006/main" count="42" uniqueCount="40">
  <si>
    <t>Western Easter Sunday</t>
  </si>
  <si>
    <t>Greek Easter Sunday</t>
  </si>
  <si>
    <t>Greek Easter event dates</t>
  </si>
  <si>
    <t>Triodion / Apokreas (karnavali) begins</t>
  </si>
  <si>
    <t>Tsiknopempti (Meatfare Thursday)</t>
  </si>
  <si>
    <t>Kyriaki tis apokreo (Meatfare Sunday)</t>
  </si>
  <si>
    <t>Tyrofagis (Cheesefare Sun.) / Karnavali</t>
  </si>
  <si>
    <t>Kathara Devtera (Clean Monday)</t>
  </si>
  <si>
    <t>Kyriaki ton Vaion (Palm Sunday)</t>
  </si>
  <si>
    <t>Megali Paraskevi (Great Friday)</t>
  </si>
  <si>
    <t>To Agio Paska (Easter Sunday)</t>
  </si>
  <si>
    <t>Devtera tou Paska (Easter Monday)</t>
  </si>
  <si>
    <t>Analipsi tou Kristou (Ascension)</t>
  </si>
  <si>
    <t>Pentekoste (Pentecost)</t>
  </si>
  <si>
    <t>Agios Pnevmatos (Holy Spirit)</t>
  </si>
  <si>
    <t>Agion Panton (All Saints)</t>
  </si>
  <si>
    <t>European Daylight Saving Time starts</t>
  </si>
  <si>
    <t>European Daylight Saving Time ends</t>
  </si>
  <si>
    <t>Enter a year in A1, default = current year</t>
  </si>
  <si>
    <t>Leap Years</t>
  </si>
  <si>
    <t>Καθολικό Πάσχα (Μ. Βρετανία, ΗΠΑ)</t>
  </si>
  <si>
    <t>Το Άγιο Πάσχα</t>
  </si>
  <si>
    <t>το Ορθόδοξο Πάσχα</t>
  </si>
  <si>
    <t>Τριωδίου</t>
  </si>
  <si>
    <t>Τσικνοπέμπτη</t>
  </si>
  <si>
    <t>Κυριακή της Απόκρεω</t>
  </si>
  <si>
    <t>Τυροφάγου</t>
  </si>
  <si>
    <t>Καθαρά Δευτέρα</t>
  </si>
  <si>
    <t>Κυριακή των Βαίων</t>
  </si>
  <si>
    <t>Μεγάλη Παρασκευή</t>
  </si>
  <si>
    <t>Δευτέρα του Πάσχα</t>
  </si>
  <si>
    <t>Ανάληψη του Χριστού</t>
  </si>
  <si>
    <t>Πεντηκοστή</t>
  </si>
  <si>
    <t>Αγίου Πνεύματος</t>
  </si>
  <si>
    <t>Αγίων Πάντων</t>
  </si>
  <si>
    <t>Η θερινή ώρα αρχίζει</t>
  </si>
  <si>
    <t>Η θερινή ώρα τελειώνει</t>
  </si>
  <si>
    <t>Στο κελί Α1 γράφουμε το έτος για</t>
  </si>
  <si>
    <t>Δίσεκτο Έτος</t>
  </si>
  <si>
    <t>Συγνώμη, δεν μιλώ ελληνικά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</si>
</sst>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YYYY"/>
    <numFmt numFmtId="166" formatCode="DD/MM/YY"/>
  </numFmts>
  <fonts count="8">
    <font>
      <sz val="10"/>
      <name val="Arial"/>
      <family val="2"/>
    </font>
    <font>
      <sz val="10"/>
      <color indexed="12"/>
      <name val="Mangal"/>
      <family val="2"/>
    </font>
    <font>
      <b/>
      <sz val="10"/>
      <name val="Arial"/>
      <family val="2"/>
    </font>
    <font>
      <sz val="10.5"/>
      <name val="Times New Roman"/>
      <family val="1"/>
    </font>
    <font>
      <sz val="10"/>
      <color indexed="9"/>
      <name val="Arial"/>
      <family val="2"/>
    </font>
    <font>
      <sz val="10.5"/>
      <color indexed="12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</cellStyleXfs>
  <cellXfs count="31">
    <xf numFmtId="164" fontId="0" fillId="0" borderId="0" xfId="0" applyAlignment="1">
      <alignment/>
    </xf>
    <xf numFmtId="164" fontId="0" fillId="0" borderId="0" xfId="0" applyNumberFormat="1" applyAlignment="1" applyProtection="1">
      <alignment horizontal="center"/>
      <protection locked="0"/>
    </xf>
    <xf numFmtId="165" fontId="0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4" fontId="2" fillId="0" borderId="0" xfId="0" applyFont="1" applyAlignment="1">
      <alignment/>
    </xf>
    <xf numFmtId="164" fontId="0" fillId="0" borderId="0" xfId="0" applyAlignment="1">
      <alignment horizontal="left"/>
    </xf>
    <xf numFmtId="164" fontId="0" fillId="0" borderId="0" xfId="0" applyFont="1" applyAlignment="1">
      <alignment/>
    </xf>
    <xf numFmtId="166" fontId="0" fillId="0" borderId="0" xfId="0" applyNumberFormat="1" applyFont="1" applyAlignment="1">
      <alignment horizontal="center" wrapText="1"/>
    </xf>
    <xf numFmtId="166" fontId="0" fillId="0" borderId="0" xfId="0" applyNumberFormat="1" applyFont="1" applyAlignment="1">
      <alignment horizontal="center"/>
    </xf>
    <xf numFmtId="164" fontId="3" fillId="0" borderId="0" xfId="0" applyFont="1" applyAlignment="1">
      <alignment/>
    </xf>
    <xf numFmtId="164" fontId="4" fillId="0" borderId="0" xfId="0" applyFont="1" applyFill="1" applyAlignment="1" applyProtection="1">
      <alignment horizontal="left"/>
      <protection hidden="1"/>
    </xf>
    <xf numFmtId="164" fontId="5" fillId="0" borderId="0" xfId="0" applyFont="1" applyAlignment="1">
      <alignment/>
    </xf>
    <xf numFmtId="166" fontId="4" fillId="0" borderId="0" xfId="0" applyNumberFormat="1" applyFont="1" applyFill="1" applyAlignment="1" applyProtection="1">
      <alignment horizontal="left"/>
      <protection hidden="1"/>
    </xf>
    <xf numFmtId="164" fontId="4" fillId="0" borderId="0" xfId="0" applyFont="1" applyFill="1" applyBorder="1" applyAlignment="1" applyProtection="1">
      <alignment horizontal="left"/>
      <protection hidden="1"/>
    </xf>
    <xf numFmtId="166" fontId="4" fillId="0" borderId="0" xfId="0" applyNumberFormat="1" applyFont="1" applyFill="1" applyAlignment="1" applyProtection="1">
      <alignment horizontal="left" wrapText="1"/>
      <protection hidden="1"/>
    </xf>
    <xf numFmtId="164" fontId="4" fillId="0" borderId="0" xfId="0" applyFont="1" applyFill="1" applyAlignment="1" applyProtection="1">
      <alignment/>
      <protection hidden="1"/>
    </xf>
    <xf numFmtId="164" fontId="4" fillId="0" borderId="0" xfId="0" applyNumberFormat="1" applyFont="1" applyFill="1" applyAlignment="1" applyProtection="1">
      <alignment horizontal="center" wrapText="1"/>
      <protection hidden="1"/>
    </xf>
    <xf numFmtId="164" fontId="4" fillId="0" borderId="0" xfId="0" applyNumberFormat="1" applyFont="1" applyFill="1" applyAlignment="1" applyProtection="1">
      <alignment horizontal="center"/>
      <protection hidden="1"/>
    </xf>
    <xf numFmtId="166" fontId="4" fillId="0" borderId="0" xfId="0" applyNumberFormat="1" applyFont="1" applyFill="1" applyAlignment="1" applyProtection="1">
      <alignment horizontal="center"/>
      <protection hidden="1"/>
    </xf>
    <xf numFmtId="164" fontId="0" fillId="0" borderId="0" xfId="0" applyFont="1" applyAlignment="1">
      <alignment wrapText="1"/>
    </xf>
    <xf numFmtId="164" fontId="6" fillId="0" borderId="0" xfId="0" applyFont="1" applyAlignment="1">
      <alignment/>
    </xf>
    <xf numFmtId="164" fontId="4" fillId="0" borderId="0" xfId="0" applyFont="1" applyAlignment="1" applyProtection="1">
      <alignment horizontal="left"/>
      <protection hidden="1"/>
    </xf>
    <xf numFmtId="164" fontId="7" fillId="0" borderId="0" xfId="0" applyFont="1" applyAlignment="1">
      <alignment/>
    </xf>
    <xf numFmtId="166" fontId="4" fillId="0" borderId="0" xfId="0" applyNumberFormat="1" applyFont="1" applyAlignment="1" applyProtection="1">
      <alignment horizontal="left"/>
      <protection hidden="1"/>
    </xf>
    <xf numFmtId="164" fontId="4" fillId="0" borderId="0" xfId="0" applyFont="1" applyBorder="1" applyAlignment="1" applyProtection="1">
      <alignment horizontal="left"/>
      <protection hidden="1"/>
    </xf>
    <xf numFmtId="166" fontId="4" fillId="0" borderId="0" xfId="0" applyNumberFormat="1" applyFont="1" applyAlignment="1" applyProtection="1">
      <alignment horizontal="left" wrapText="1"/>
      <protection hidden="1"/>
    </xf>
    <xf numFmtId="164" fontId="4" fillId="0" borderId="0" xfId="0" applyFont="1" applyAlignment="1" applyProtection="1">
      <alignment/>
      <protection hidden="1"/>
    </xf>
    <xf numFmtId="164" fontId="4" fillId="0" borderId="0" xfId="0" applyNumberFormat="1" applyFont="1" applyAlignment="1" applyProtection="1">
      <alignment horizontal="center" wrapText="1"/>
      <protection hidden="1"/>
    </xf>
    <xf numFmtId="164" fontId="4" fillId="0" borderId="0" xfId="0" applyNumberFormat="1" applyFont="1" applyAlignment="1" applyProtection="1">
      <alignment horizontal="center"/>
      <protection hidden="1"/>
    </xf>
    <xf numFmtId="166" fontId="4" fillId="0" borderId="0" xfId="0" applyNumberFormat="1" applyFont="1" applyAlignment="1" applyProtection="1">
      <alignment horizontal="center"/>
      <protection hidden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LeapYear" xfId="20"/>
    <cellStyle name="Untitled1" xfId="21"/>
    <cellStyle name="Untitled2" xfId="22"/>
    <cellStyle name="Untitled3" xfId="23"/>
    <cellStyle name="Untitled4" xfId="24"/>
  </cellStyles>
  <dxfs count="1">
    <dxf>
      <font>
        <b val="0"/>
        <i val="0"/>
        <u val="none"/>
        <strike val="0"/>
        <sz val="10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showZeros="0" tabSelected="1" workbookViewId="0" topLeftCell="A1">
      <selection activeCell="A1" sqref="A1"/>
    </sheetView>
  </sheetViews>
  <sheetFormatPr defaultColWidth="12.57421875" defaultRowHeight="12.75" customHeight="1"/>
  <cols>
    <col min="1" max="1" width="34.421875" style="0" customWidth="1"/>
    <col min="2" max="11" width="10.140625" style="0" customWidth="1"/>
    <col min="12" max="16384" width="11.57421875" style="0" customWidth="1"/>
  </cols>
  <sheetData>
    <row r="1" spans="1:11" ht="13.5" customHeight="1">
      <c r="A1" s="1"/>
      <c r="B1" s="2">
        <f ca="1">IF(A1=0,DATE(YEAR(TODAY()),1,1),DATE(A1,1,1))</f>
        <v>41275</v>
      </c>
      <c r="C1" s="3">
        <f aca="true" t="shared" si="0" ref="C1:K1">DATE(YEAR(B1)+1,1,1)</f>
        <v>41640</v>
      </c>
      <c r="D1" s="3">
        <f t="shared" si="0"/>
        <v>42005</v>
      </c>
      <c r="E1" s="3">
        <f t="shared" si="0"/>
        <v>42370</v>
      </c>
      <c r="F1" s="3">
        <f t="shared" si="0"/>
        <v>42736</v>
      </c>
      <c r="G1" s="3">
        <f t="shared" si="0"/>
        <v>43101</v>
      </c>
      <c r="H1" s="3">
        <f t="shared" si="0"/>
        <v>43466</v>
      </c>
      <c r="I1" s="3">
        <f t="shared" si="0"/>
        <v>43831</v>
      </c>
      <c r="J1" s="3">
        <f t="shared" si="0"/>
        <v>44197</v>
      </c>
      <c r="K1" s="3">
        <f t="shared" si="0"/>
        <v>44562</v>
      </c>
    </row>
    <row r="2" ht="13.5" customHeight="1">
      <c r="B2" s="2"/>
    </row>
    <row r="3" spans="1:11" ht="13.5" customHeight="1">
      <c r="A3" t="s">
        <v>0</v>
      </c>
      <c r="B3" s="4">
        <f aca="true" t="shared" si="1" ref="B3:K3">ROUND(DATE(YEAR(B1),4,1)/7+MOD(19*MOD(YEAR(B1),19)-7,30)*0.14,0)*7-6</f>
        <v>41364</v>
      </c>
      <c r="C3" s="4">
        <f t="shared" si="1"/>
        <v>41749</v>
      </c>
      <c r="D3" s="4">
        <f t="shared" si="1"/>
        <v>42099</v>
      </c>
      <c r="E3" s="4">
        <f t="shared" si="1"/>
        <v>42456</v>
      </c>
      <c r="F3" s="4">
        <f t="shared" si="1"/>
        <v>42841</v>
      </c>
      <c r="G3" s="4">
        <f t="shared" si="1"/>
        <v>43191</v>
      </c>
      <c r="H3" s="4">
        <f t="shared" si="1"/>
        <v>43576</v>
      </c>
      <c r="I3" s="4">
        <f t="shared" si="1"/>
        <v>43933</v>
      </c>
      <c r="J3" s="4">
        <f t="shared" si="1"/>
        <v>44290</v>
      </c>
      <c r="K3" s="4">
        <f t="shared" si="1"/>
        <v>44668</v>
      </c>
    </row>
    <row r="4" spans="1:11" ht="13.5" customHeight="1">
      <c r="A4" t="s">
        <v>1</v>
      </c>
      <c r="B4" s="4">
        <f aca="true" t="shared" si="2" ref="B4:K4">B33</f>
        <v>41399</v>
      </c>
      <c r="C4" s="4">
        <f t="shared" si="2"/>
        <v>41749</v>
      </c>
      <c r="D4" s="4">
        <f t="shared" si="2"/>
        <v>42106</v>
      </c>
      <c r="E4" s="4">
        <f t="shared" si="2"/>
        <v>42491</v>
      </c>
      <c r="F4" s="4">
        <f t="shared" si="2"/>
        <v>42841</v>
      </c>
      <c r="G4" s="4">
        <f t="shared" si="2"/>
        <v>43198</v>
      </c>
      <c r="H4" s="4">
        <f t="shared" si="2"/>
        <v>43583</v>
      </c>
      <c r="I4" s="4">
        <f t="shared" si="2"/>
        <v>43940</v>
      </c>
      <c r="J4" s="4">
        <f t="shared" si="2"/>
        <v>44318</v>
      </c>
      <c r="K4" s="4">
        <f t="shared" si="2"/>
        <v>44675</v>
      </c>
    </row>
    <row r="5" spans="2:11" ht="13.5" customHeight="1"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3.5" customHeight="1">
      <c r="A6" s="5" t="s">
        <v>2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3.5" customHeight="1">
      <c r="A7" s="7" t="s">
        <v>3</v>
      </c>
      <c r="B7" s="8">
        <f aca="true" t="shared" si="3" ref="B7:K7">B$4-70</f>
        <v>41329</v>
      </c>
      <c r="C7" s="8">
        <f t="shared" si="3"/>
        <v>41679</v>
      </c>
      <c r="D7" s="8">
        <f t="shared" si="3"/>
        <v>42036</v>
      </c>
      <c r="E7" s="8">
        <f t="shared" si="3"/>
        <v>42421</v>
      </c>
      <c r="F7" s="8">
        <f t="shared" si="3"/>
        <v>42771</v>
      </c>
      <c r="G7" s="8">
        <f t="shared" si="3"/>
        <v>43128</v>
      </c>
      <c r="H7" s="8">
        <f t="shared" si="3"/>
        <v>43513</v>
      </c>
      <c r="I7" s="8">
        <f t="shared" si="3"/>
        <v>43870</v>
      </c>
      <c r="J7" s="8">
        <f t="shared" si="3"/>
        <v>44248</v>
      </c>
      <c r="K7" s="8">
        <f t="shared" si="3"/>
        <v>44605</v>
      </c>
    </row>
    <row r="8" spans="1:11" ht="13.5" customHeight="1">
      <c r="A8" s="7" t="s">
        <v>4</v>
      </c>
      <c r="B8" s="8">
        <f aca="true" t="shared" si="4" ref="B8:K8">B$4-59</f>
        <v>41340</v>
      </c>
      <c r="C8" s="8">
        <f t="shared" si="4"/>
        <v>41690</v>
      </c>
      <c r="D8" s="8">
        <f t="shared" si="4"/>
        <v>42047</v>
      </c>
      <c r="E8" s="8">
        <f t="shared" si="4"/>
        <v>42432</v>
      </c>
      <c r="F8" s="8">
        <f t="shared" si="4"/>
        <v>42782</v>
      </c>
      <c r="G8" s="8">
        <f t="shared" si="4"/>
        <v>43139</v>
      </c>
      <c r="H8" s="8">
        <f t="shared" si="4"/>
        <v>43524</v>
      </c>
      <c r="I8" s="8">
        <f t="shared" si="4"/>
        <v>43881</v>
      </c>
      <c r="J8" s="8">
        <f t="shared" si="4"/>
        <v>44259</v>
      </c>
      <c r="K8" s="8">
        <f t="shared" si="4"/>
        <v>44616</v>
      </c>
    </row>
    <row r="9" spans="1:11" ht="13.5" customHeight="1">
      <c r="A9" s="7" t="s">
        <v>5</v>
      </c>
      <c r="B9" s="8">
        <f aca="true" t="shared" si="5" ref="B9:K9">B4-56</f>
        <v>41343</v>
      </c>
      <c r="C9" s="8">
        <f t="shared" si="5"/>
        <v>41693</v>
      </c>
      <c r="D9" s="8">
        <f t="shared" si="5"/>
        <v>42050</v>
      </c>
      <c r="E9" s="8">
        <f t="shared" si="5"/>
        <v>42435</v>
      </c>
      <c r="F9" s="8">
        <f t="shared" si="5"/>
        <v>42785</v>
      </c>
      <c r="G9" s="8">
        <f t="shared" si="5"/>
        <v>43142</v>
      </c>
      <c r="H9" s="8">
        <f t="shared" si="5"/>
        <v>43527</v>
      </c>
      <c r="I9" s="8">
        <f t="shared" si="5"/>
        <v>43884</v>
      </c>
      <c r="J9" s="8">
        <f t="shared" si="5"/>
        <v>44262</v>
      </c>
      <c r="K9" s="8">
        <f t="shared" si="5"/>
        <v>44619</v>
      </c>
    </row>
    <row r="10" spans="1:11" ht="13.5" customHeight="1">
      <c r="A10" s="7" t="s">
        <v>6</v>
      </c>
      <c r="B10" s="8">
        <f aca="true" t="shared" si="6" ref="B10:K10">B$4-49</f>
        <v>41350</v>
      </c>
      <c r="C10" s="8">
        <f t="shared" si="6"/>
        <v>41700</v>
      </c>
      <c r="D10" s="8">
        <f t="shared" si="6"/>
        <v>42057</v>
      </c>
      <c r="E10" s="8">
        <f t="shared" si="6"/>
        <v>42442</v>
      </c>
      <c r="F10" s="8">
        <f t="shared" si="6"/>
        <v>42792</v>
      </c>
      <c r="G10" s="8">
        <f t="shared" si="6"/>
        <v>43149</v>
      </c>
      <c r="H10" s="8">
        <f t="shared" si="6"/>
        <v>43534</v>
      </c>
      <c r="I10" s="8">
        <f t="shared" si="6"/>
        <v>43891</v>
      </c>
      <c r="J10" s="8">
        <f t="shared" si="6"/>
        <v>44269</v>
      </c>
      <c r="K10" s="8">
        <f t="shared" si="6"/>
        <v>44626</v>
      </c>
    </row>
    <row r="11" spans="1:11" ht="13.5" customHeight="1">
      <c r="A11" s="7" t="s">
        <v>7</v>
      </c>
      <c r="B11" s="8">
        <f aca="true" t="shared" si="7" ref="B11:K11">B$4-48</f>
        <v>41351</v>
      </c>
      <c r="C11" s="8">
        <f t="shared" si="7"/>
        <v>41701</v>
      </c>
      <c r="D11" s="8">
        <f t="shared" si="7"/>
        <v>42058</v>
      </c>
      <c r="E11" s="8">
        <f t="shared" si="7"/>
        <v>42443</v>
      </c>
      <c r="F11" s="8">
        <f t="shared" si="7"/>
        <v>42793</v>
      </c>
      <c r="G11" s="8">
        <f t="shared" si="7"/>
        <v>43150</v>
      </c>
      <c r="H11" s="8">
        <f t="shared" si="7"/>
        <v>43535</v>
      </c>
      <c r="I11" s="8">
        <f t="shared" si="7"/>
        <v>43892</v>
      </c>
      <c r="J11" s="8">
        <f t="shared" si="7"/>
        <v>44270</v>
      </c>
      <c r="K11" s="8">
        <f t="shared" si="7"/>
        <v>44627</v>
      </c>
    </row>
    <row r="12" spans="1:11" ht="13.5" customHeight="1">
      <c r="A12" s="7" t="s">
        <v>8</v>
      </c>
      <c r="B12" s="8">
        <f aca="true" t="shared" si="8" ref="B12:K12">B$4-7</f>
        <v>41392</v>
      </c>
      <c r="C12" s="8">
        <f t="shared" si="8"/>
        <v>41742</v>
      </c>
      <c r="D12" s="8">
        <f t="shared" si="8"/>
        <v>42099</v>
      </c>
      <c r="E12" s="8">
        <f t="shared" si="8"/>
        <v>42484</v>
      </c>
      <c r="F12" s="8">
        <f t="shared" si="8"/>
        <v>42834</v>
      </c>
      <c r="G12" s="8">
        <f t="shared" si="8"/>
        <v>43191</v>
      </c>
      <c r="H12" s="8">
        <f t="shared" si="8"/>
        <v>43576</v>
      </c>
      <c r="I12" s="8">
        <f t="shared" si="8"/>
        <v>43933</v>
      </c>
      <c r="J12" s="8">
        <f t="shared" si="8"/>
        <v>44311</v>
      </c>
      <c r="K12" s="8">
        <f t="shared" si="8"/>
        <v>44668</v>
      </c>
    </row>
    <row r="13" spans="1:11" ht="13.5" customHeight="1">
      <c r="A13" s="7" t="s">
        <v>9</v>
      </c>
      <c r="B13" s="8">
        <f aca="true" t="shared" si="9" ref="B13:K13">B$4-2</f>
        <v>41397</v>
      </c>
      <c r="C13" s="8">
        <f t="shared" si="9"/>
        <v>41747</v>
      </c>
      <c r="D13" s="8">
        <f t="shared" si="9"/>
        <v>42104</v>
      </c>
      <c r="E13" s="8">
        <f t="shared" si="9"/>
        <v>42489</v>
      </c>
      <c r="F13" s="8">
        <f t="shared" si="9"/>
        <v>42839</v>
      </c>
      <c r="G13" s="8">
        <f t="shared" si="9"/>
        <v>43196</v>
      </c>
      <c r="H13" s="8">
        <f t="shared" si="9"/>
        <v>43581</v>
      </c>
      <c r="I13" s="8">
        <f t="shared" si="9"/>
        <v>43938</v>
      </c>
      <c r="J13" s="8">
        <f t="shared" si="9"/>
        <v>44316</v>
      </c>
      <c r="K13" s="8">
        <f t="shared" si="9"/>
        <v>44673</v>
      </c>
    </row>
    <row r="14" spans="1:11" ht="13.5" customHeight="1">
      <c r="A14" s="7" t="s">
        <v>10</v>
      </c>
      <c r="B14" s="9">
        <f aca="true" t="shared" si="10" ref="B14:K14">B4</f>
        <v>41399</v>
      </c>
      <c r="C14" s="9">
        <f t="shared" si="10"/>
        <v>41749</v>
      </c>
      <c r="D14" s="9">
        <f t="shared" si="10"/>
        <v>42106</v>
      </c>
      <c r="E14" s="9">
        <f t="shared" si="10"/>
        <v>42491</v>
      </c>
      <c r="F14" s="9">
        <f t="shared" si="10"/>
        <v>42841</v>
      </c>
      <c r="G14" s="9">
        <f t="shared" si="10"/>
        <v>43198</v>
      </c>
      <c r="H14" s="9">
        <f t="shared" si="10"/>
        <v>43583</v>
      </c>
      <c r="I14" s="9">
        <f t="shared" si="10"/>
        <v>43940</v>
      </c>
      <c r="J14" s="9">
        <f t="shared" si="10"/>
        <v>44318</v>
      </c>
      <c r="K14" s="9">
        <f t="shared" si="10"/>
        <v>44675</v>
      </c>
    </row>
    <row r="15" spans="1:11" ht="13.5" customHeight="1">
      <c r="A15" s="7" t="s">
        <v>11</v>
      </c>
      <c r="B15" s="8">
        <f aca="true" t="shared" si="11" ref="B15:K15">B$4+1</f>
        <v>41400</v>
      </c>
      <c r="C15" s="8">
        <f t="shared" si="11"/>
        <v>41750</v>
      </c>
      <c r="D15" s="8">
        <f t="shared" si="11"/>
        <v>42107</v>
      </c>
      <c r="E15" s="8">
        <f t="shared" si="11"/>
        <v>42492</v>
      </c>
      <c r="F15" s="8">
        <f t="shared" si="11"/>
        <v>42842</v>
      </c>
      <c r="G15" s="8">
        <f t="shared" si="11"/>
        <v>43199</v>
      </c>
      <c r="H15" s="8">
        <f t="shared" si="11"/>
        <v>43584</v>
      </c>
      <c r="I15" s="8">
        <f t="shared" si="11"/>
        <v>43941</v>
      </c>
      <c r="J15" s="8">
        <f t="shared" si="11"/>
        <v>44319</v>
      </c>
      <c r="K15" s="8">
        <f t="shared" si="11"/>
        <v>44676</v>
      </c>
    </row>
    <row r="16" spans="1:11" ht="13.5" customHeight="1">
      <c r="A16" s="7" t="s">
        <v>12</v>
      </c>
      <c r="B16" s="9">
        <f aca="true" t="shared" si="12" ref="B16:K16">B$4+39</f>
        <v>41438</v>
      </c>
      <c r="C16" s="9">
        <f t="shared" si="12"/>
        <v>41788</v>
      </c>
      <c r="D16" s="9">
        <f t="shared" si="12"/>
        <v>42145</v>
      </c>
      <c r="E16" s="9">
        <f t="shared" si="12"/>
        <v>42530</v>
      </c>
      <c r="F16" s="9">
        <f t="shared" si="12"/>
        <v>42880</v>
      </c>
      <c r="G16" s="9">
        <f t="shared" si="12"/>
        <v>43237</v>
      </c>
      <c r="H16" s="9">
        <f t="shared" si="12"/>
        <v>43622</v>
      </c>
      <c r="I16" s="9">
        <f t="shared" si="12"/>
        <v>43979</v>
      </c>
      <c r="J16" s="9">
        <f t="shared" si="12"/>
        <v>44357</v>
      </c>
      <c r="K16" s="9">
        <f t="shared" si="12"/>
        <v>44714</v>
      </c>
    </row>
    <row r="17" spans="1:11" ht="13.5" customHeight="1">
      <c r="A17" s="7" t="s">
        <v>13</v>
      </c>
      <c r="B17" s="9">
        <f aca="true" t="shared" si="13" ref="B17:K17">B$4+49</f>
        <v>41448</v>
      </c>
      <c r="C17" s="9">
        <f t="shared" si="13"/>
        <v>41798</v>
      </c>
      <c r="D17" s="9">
        <f t="shared" si="13"/>
        <v>42155</v>
      </c>
      <c r="E17" s="9">
        <f t="shared" si="13"/>
        <v>42540</v>
      </c>
      <c r="F17" s="9">
        <f t="shared" si="13"/>
        <v>42890</v>
      </c>
      <c r="G17" s="9">
        <f t="shared" si="13"/>
        <v>43247</v>
      </c>
      <c r="H17" s="9">
        <f t="shared" si="13"/>
        <v>43632</v>
      </c>
      <c r="I17" s="9">
        <f t="shared" si="13"/>
        <v>43989</v>
      </c>
      <c r="J17" s="9">
        <f t="shared" si="13"/>
        <v>44367</v>
      </c>
      <c r="K17" s="9">
        <f t="shared" si="13"/>
        <v>44724</v>
      </c>
    </row>
    <row r="18" spans="1:11" ht="13.5" customHeight="1">
      <c r="A18" s="7" t="s">
        <v>14</v>
      </c>
      <c r="B18" s="9">
        <f aca="true" t="shared" si="14" ref="B18:K18">B$4+50</f>
        <v>41449</v>
      </c>
      <c r="C18" s="9">
        <f t="shared" si="14"/>
        <v>41799</v>
      </c>
      <c r="D18" s="9">
        <f t="shared" si="14"/>
        <v>42156</v>
      </c>
      <c r="E18" s="9">
        <f t="shared" si="14"/>
        <v>42541</v>
      </c>
      <c r="F18" s="9">
        <f t="shared" si="14"/>
        <v>42891</v>
      </c>
      <c r="G18" s="9">
        <f t="shared" si="14"/>
        <v>43248</v>
      </c>
      <c r="H18" s="9">
        <f t="shared" si="14"/>
        <v>43633</v>
      </c>
      <c r="I18" s="9">
        <f t="shared" si="14"/>
        <v>43990</v>
      </c>
      <c r="J18" s="9">
        <f t="shared" si="14"/>
        <v>44368</v>
      </c>
      <c r="K18" s="9">
        <f t="shared" si="14"/>
        <v>44725</v>
      </c>
    </row>
    <row r="19" spans="1:11" ht="13.5" customHeight="1">
      <c r="A19" t="s">
        <v>15</v>
      </c>
      <c r="B19" s="9">
        <f aca="true" t="shared" si="15" ref="B19:K19">B$4+56</f>
        <v>41455</v>
      </c>
      <c r="C19" s="9">
        <f t="shared" si="15"/>
        <v>41805</v>
      </c>
      <c r="D19" s="9">
        <f t="shared" si="15"/>
        <v>42162</v>
      </c>
      <c r="E19" s="9">
        <f t="shared" si="15"/>
        <v>42547</v>
      </c>
      <c r="F19" s="9">
        <f t="shared" si="15"/>
        <v>42897</v>
      </c>
      <c r="G19" s="9">
        <f t="shared" si="15"/>
        <v>43254</v>
      </c>
      <c r="H19" s="9">
        <f t="shared" si="15"/>
        <v>43639</v>
      </c>
      <c r="I19" s="9">
        <f t="shared" si="15"/>
        <v>43996</v>
      </c>
      <c r="J19" s="9">
        <f t="shared" si="15"/>
        <v>44374</v>
      </c>
      <c r="K19" s="9">
        <f t="shared" si="15"/>
        <v>44731</v>
      </c>
    </row>
    <row r="22" spans="1:11" ht="13.5" customHeight="1">
      <c r="A22" t="s">
        <v>16</v>
      </c>
      <c r="B22" s="4">
        <f aca="true" t="shared" si="16" ref="B22:K22">(ROUNDUP(31-(MOD(5*(YEAR(B1)/4)+4,7)),0)&amp;"/03/"&amp;YEAR(B1))*1</f>
        <v>41364</v>
      </c>
      <c r="C22" s="4">
        <f t="shared" si="16"/>
        <v>41728</v>
      </c>
      <c r="D22" s="4">
        <f t="shared" si="16"/>
        <v>42092</v>
      </c>
      <c r="E22" s="4">
        <f t="shared" si="16"/>
        <v>42456</v>
      </c>
      <c r="F22" s="4">
        <f t="shared" si="16"/>
        <v>42820</v>
      </c>
      <c r="G22" s="4">
        <f t="shared" si="16"/>
        <v>43184</v>
      </c>
      <c r="H22" s="4">
        <f t="shared" si="16"/>
        <v>43555</v>
      </c>
      <c r="I22" s="4">
        <f t="shared" si="16"/>
        <v>43919</v>
      </c>
      <c r="J22" s="4">
        <f t="shared" si="16"/>
        <v>44283</v>
      </c>
      <c r="K22" s="4">
        <f t="shared" si="16"/>
        <v>44647</v>
      </c>
    </row>
    <row r="23" spans="1:11" ht="13.5" customHeight="1">
      <c r="A23" t="s">
        <v>17</v>
      </c>
      <c r="B23" s="4">
        <f aca="true" t="shared" si="17" ref="B23:K23">(ROUNDUP(31-(MOD(5*(YEAR(B1)/4)+1,7)),0)&amp;"/10/"&amp;YEAR(B1))*1</f>
        <v>41574</v>
      </c>
      <c r="C23" s="4">
        <f t="shared" si="17"/>
        <v>41938</v>
      </c>
      <c r="D23" s="4">
        <f t="shared" si="17"/>
        <v>42302</v>
      </c>
      <c r="E23" s="4">
        <f t="shared" si="17"/>
        <v>42673</v>
      </c>
      <c r="F23" s="4">
        <f t="shared" si="17"/>
        <v>43037</v>
      </c>
      <c r="G23" s="4">
        <f t="shared" si="17"/>
        <v>43401</v>
      </c>
      <c r="H23" s="4">
        <f t="shared" si="17"/>
        <v>43765</v>
      </c>
      <c r="I23" s="4">
        <f t="shared" si="17"/>
        <v>44129</v>
      </c>
      <c r="J23" s="4">
        <f t="shared" si="17"/>
        <v>44500</v>
      </c>
      <c r="K23" s="4">
        <f t="shared" si="17"/>
        <v>44864</v>
      </c>
    </row>
    <row r="25" spans="1:11" ht="12.75" customHeight="1">
      <c r="A25" s="10" t="s">
        <v>18</v>
      </c>
      <c r="B25" s="11">
        <f aca="true" t="shared" si="18" ref="B25:K25">MOD(YEAR(B1),19)</f>
        <v>18</v>
      </c>
      <c r="C25" s="11">
        <f t="shared" si="18"/>
        <v>0</v>
      </c>
      <c r="D25" s="11">
        <f t="shared" si="18"/>
        <v>1</v>
      </c>
      <c r="E25" s="11">
        <f t="shared" si="18"/>
        <v>2</v>
      </c>
      <c r="F25" s="11">
        <f t="shared" si="18"/>
        <v>3</v>
      </c>
      <c r="G25" s="11">
        <f t="shared" si="18"/>
        <v>4</v>
      </c>
      <c r="H25" s="11">
        <f t="shared" si="18"/>
        <v>5</v>
      </c>
      <c r="I25" s="11">
        <f t="shared" si="18"/>
        <v>6</v>
      </c>
      <c r="J25" s="11">
        <f t="shared" si="18"/>
        <v>7</v>
      </c>
      <c r="K25" s="11">
        <f t="shared" si="18"/>
        <v>8</v>
      </c>
    </row>
    <row r="26" spans="1:11" ht="12.75" customHeight="1">
      <c r="A26" s="12" t="s">
        <v>19</v>
      </c>
      <c r="B26" s="11">
        <f aca="true" t="shared" si="19" ref="B26:K26">MOD((19*B25)+15,30)</f>
        <v>27</v>
      </c>
      <c r="C26" s="11">
        <f t="shared" si="19"/>
        <v>15</v>
      </c>
      <c r="D26" s="11">
        <f t="shared" si="19"/>
        <v>4</v>
      </c>
      <c r="E26" s="11">
        <f t="shared" si="19"/>
        <v>23</v>
      </c>
      <c r="F26" s="11">
        <f t="shared" si="19"/>
        <v>12</v>
      </c>
      <c r="G26" s="11">
        <f t="shared" si="19"/>
        <v>1</v>
      </c>
      <c r="H26" s="11">
        <f t="shared" si="19"/>
        <v>20</v>
      </c>
      <c r="I26" s="11">
        <f t="shared" si="19"/>
        <v>9</v>
      </c>
      <c r="J26" s="11">
        <f t="shared" si="19"/>
        <v>28</v>
      </c>
      <c r="K26" s="11">
        <f t="shared" si="19"/>
        <v>17</v>
      </c>
    </row>
    <row r="27" spans="2:11" ht="12.75" customHeight="1">
      <c r="B27" s="11">
        <f aca="true" t="shared" si="20" ref="B27:K27">MOD(YEAR(B1)+INT(YEAR(B1)/4)+B26,7)</f>
        <v>2</v>
      </c>
      <c r="C27" s="11">
        <f t="shared" si="20"/>
        <v>5</v>
      </c>
      <c r="D27" s="11">
        <f t="shared" si="20"/>
        <v>2</v>
      </c>
      <c r="E27" s="11">
        <f t="shared" si="20"/>
        <v>2</v>
      </c>
      <c r="F27" s="11">
        <f t="shared" si="20"/>
        <v>6</v>
      </c>
      <c r="G27" s="11">
        <f t="shared" si="20"/>
        <v>3</v>
      </c>
      <c r="H27" s="11">
        <f t="shared" si="20"/>
        <v>2</v>
      </c>
      <c r="I27" s="11">
        <f t="shared" si="20"/>
        <v>0</v>
      </c>
      <c r="J27" s="11">
        <f t="shared" si="20"/>
        <v>6</v>
      </c>
      <c r="K27" s="11">
        <f t="shared" si="20"/>
        <v>3</v>
      </c>
    </row>
    <row r="28" spans="2:11" ht="12.75" customHeight="1">
      <c r="B28" s="11">
        <f aca="true" t="shared" si="21" ref="B28:K28">B26-B27</f>
        <v>25</v>
      </c>
      <c r="C28" s="11">
        <f t="shared" si="21"/>
        <v>10</v>
      </c>
      <c r="D28" s="11">
        <f t="shared" si="21"/>
        <v>2</v>
      </c>
      <c r="E28" s="11">
        <f t="shared" si="21"/>
        <v>21</v>
      </c>
      <c r="F28" s="11">
        <f t="shared" si="21"/>
        <v>6</v>
      </c>
      <c r="G28" s="11">
        <f t="shared" si="21"/>
        <v>-2</v>
      </c>
      <c r="H28" s="11">
        <f t="shared" si="21"/>
        <v>18</v>
      </c>
      <c r="I28" s="11">
        <f t="shared" si="21"/>
        <v>9</v>
      </c>
      <c r="J28" s="11">
        <f t="shared" si="21"/>
        <v>22</v>
      </c>
      <c r="K28" s="11">
        <f t="shared" si="21"/>
        <v>14</v>
      </c>
    </row>
    <row r="29" spans="2:11" ht="12.75" customHeight="1">
      <c r="B29" s="11">
        <f aca="true" t="shared" si="22" ref="B29:K29">3+INT((B28+40)/44)</f>
        <v>4</v>
      </c>
      <c r="C29" s="11">
        <f t="shared" si="22"/>
        <v>4</v>
      </c>
      <c r="D29" s="11">
        <f t="shared" si="22"/>
        <v>3</v>
      </c>
      <c r="E29" s="11">
        <f t="shared" si="22"/>
        <v>4</v>
      </c>
      <c r="F29" s="11">
        <f t="shared" si="22"/>
        <v>4</v>
      </c>
      <c r="G29" s="11">
        <f t="shared" si="22"/>
        <v>3</v>
      </c>
      <c r="H29" s="11">
        <f t="shared" si="22"/>
        <v>4</v>
      </c>
      <c r="I29" s="11">
        <f t="shared" si="22"/>
        <v>4</v>
      </c>
      <c r="J29" s="11">
        <f t="shared" si="22"/>
        <v>4</v>
      </c>
      <c r="K29" s="11">
        <f t="shared" si="22"/>
        <v>4</v>
      </c>
    </row>
    <row r="30" spans="2:11" ht="12.75" customHeight="1">
      <c r="B30" s="11">
        <f aca="true" t="shared" si="23" ref="B30:K30">(B28+28)-31*INT(B29/4)</f>
        <v>22</v>
      </c>
      <c r="C30" s="11">
        <f t="shared" si="23"/>
        <v>7</v>
      </c>
      <c r="D30" s="11">
        <f t="shared" si="23"/>
        <v>30</v>
      </c>
      <c r="E30" s="11">
        <f t="shared" si="23"/>
        <v>18</v>
      </c>
      <c r="F30" s="11">
        <f t="shared" si="23"/>
        <v>3</v>
      </c>
      <c r="G30" s="11">
        <f t="shared" si="23"/>
        <v>26</v>
      </c>
      <c r="H30" s="11">
        <f t="shared" si="23"/>
        <v>15</v>
      </c>
      <c r="I30" s="11">
        <f t="shared" si="23"/>
        <v>6</v>
      </c>
      <c r="J30" s="11">
        <f t="shared" si="23"/>
        <v>19</v>
      </c>
      <c r="K30" s="11">
        <f t="shared" si="23"/>
        <v>11</v>
      </c>
    </row>
    <row r="31" spans="2:11" ht="12.75" customHeight="1">
      <c r="B31" s="13">
        <f aca="true" t="shared" si="24" ref="B31:K31">(B30&amp;"/"&amp;B29&amp;"/"&amp;YEAR(B1))*1</f>
        <v>41386</v>
      </c>
      <c r="C31" s="13">
        <f t="shared" si="24"/>
        <v>41736</v>
      </c>
      <c r="D31" s="13">
        <f t="shared" si="24"/>
        <v>42093</v>
      </c>
      <c r="E31" s="13">
        <f t="shared" si="24"/>
        <v>42478</v>
      </c>
      <c r="F31" s="13">
        <f t="shared" si="24"/>
        <v>42828</v>
      </c>
      <c r="G31" s="13">
        <f t="shared" si="24"/>
        <v>43185</v>
      </c>
      <c r="H31" s="13">
        <f t="shared" si="24"/>
        <v>43570</v>
      </c>
      <c r="I31" s="13">
        <f t="shared" si="24"/>
        <v>43927</v>
      </c>
      <c r="J31" s="13">
        <f t="shared" si="24"/>
        <v>44305</v>
      </c>
      <c r="K31" s="13">
        <f t="shared" si="24"/>
        <v>44662</v>
      </c>
    </row>
    <row r="32" spans="2:11" ht="12.75" customHeight="1">
      <c r="B32" s="14">
        <v>13</v>
      </c>
      <c r="C32" s="14">
        <v>13</v>
      </c>
      <c r="D32" s="14">
        <v>13</v>
      </c>
      <c r="E32" s="14">
        <v>13</v>
      </c>
      <c r="F32" s="14">
        <v>13</v>
      </c>
      <c r="G32" s="14">
        <v>13</v>
      </c>
      <c r="H32" s="14">
        <v>13</v>
      </c>
      <c r="I32" s="14">
        <v>13</v>
      </c>
      <c r="J32" s="14">
        <v>13</v>
      </c>
      <c r="K32" s="14">
        <v>13</v>
      </c>
    </row>
    <row r="33" spans="2:11" ht="12.75" customHeight="1">
      <c r="B33" s="15">
        <f aca="true" t="shared" si="25" ref="B33:K33">B31+B32</f>
        <v>41399</v>
      </c>
      <c r="C33" s="15">
        <f t="shared" si="25"/>
        <v>41749</v>
      </c>
      <c r="D33" s="15">
        <f t="shared" si="25"/>
        <v>42106</v>
      </c>
      <c r="E33" s="15">
        <f t="shared" si="25"/>
        <v>42491</v>
      </c>
      <c r="F33" s="15">
        <f t="shared" si="25"/>
        <v>42841</v>
      </c>
      <c r="G33" s="15">
        <f t="shared" si="25"/>
        <v>43198</v>
      </c>
      <c r="H33" s="15">
        <f t="shared" si="25"/>
        <v>43583</v>
      </c>
      <c r="I33" s="15">
        <f t="shared" si="25"/>
        <v>43940</v>
      </c>
      <c r="J33" s="15">
        <f t="shared" si="25"/>
        <v>44318</v>
      </c>
      <c r="K33" s="15">
        <f t="shared" si="25"/>
        <v>44675</v>
      </c>
    </row>
    <row r="34" spans="2:11" ht="12.75" customHeight="1">
      <c r="B34" s="16"/>
      <c r="C34" s="16"/>
      <c r="D34" s="16"/>
      <c r="E34" s="16"/>
      <c r="F34" s="16"/>
      <c r="G34" s="16"/>
      <c r="H34" s="16"/>
      <c r="I34" s="16"/>
      <c r="J34" s="16"/>
      <c r="K34" s="16"/>
    </row>
    <row r="35" spans="2:11" ht="12.75" customHeight="1">
      <c r="B35" s="17" t="b">
        <f aca="true" t="shared" si="26" ref="B35:K35">MONTH(DATE(YEAR(B1),2,29))=2</f>
        <v>0</v>
      </c>
      <c r="C35" s="17" t="b">
        <f t="shared" si="26"/>
        <v>0</v>
      </c>
      <c r="D35" s="17" t="b">
        <f t="shared" si="26"/>
        <v>0</v>
      </c>
      <c r="E35" s="17" t="b">
        <f t="shared" si="26"/>
        <v>1</v>
      </c>
      <c r="F35" s="17" t="b">
        <f t="shared" si="26"/>
        <v>0</v>
      </c>
      <c r="G35" s="17" t="b">
        <f t="shared" si="26"/>
        <v>0</v>
      </c>
      <c r="H35" s="17" t="b">
        <f t="shared" si="26"/>
        <v>0</v>
      </c>
      <c r="I35" s="17" t="b">
        <f t="shared" si="26"/>
        <v>1</v>
      </c>
      <c r="J35" s="17" t="b">
        <f t="shared" si="26"/>
        <v>0</v>
      </c>
      <c r="K35" s="17" t="b">
        <f t="shared" si="26"/>
        <v>0</v>
      </c>
    </row>
    <row r="36" spans="2:11" ht="12.75" customHeight="1">
      <c r="B36" s="18" t="b">
        <f>TRUE</f>
        <v>1</v>
      </c>
      <c r="C36" s="18" t="b">
        <f>TRUE</f>
        <v>1</v>
      </c>
      <c r="D36" s="18" t="b">
        <f>TRUE</f>
        <v>1</v>
      </c>
      <c r="E36" s="18" t="b">
        <f>TRUE</f>
        <v>1</v>
      </c>
      <c r="F36" s="18" t="b">
        <f>TRUE</f>
        <v>1</v>
      </c>
      <c r="G36" s="18" t="b">
        <f>TRUE</f>
        <v>1</v>
      </c>
      <c r="H36" s="18" t="b">
        <f>TRUE</f>
        <v>1</v>
      </c>
      <c r="I36" s="18" t="b">
        <f>TRUE</f>
        <v>1</v>
      </c>
      <c r="J36" s="18" t="b">
        <f>TRUE</f>
        <v>1</v>
      </c>
      <c r="K36" s="18" t="b">
        <f>TRUE</f>
        <v>1</v>
      </c>
    </row>
    <row r="37" spans="2:11" ht="12.75" customHeight="1">
      <c r="B37" s="19">
        <f aca="true" t="shared" si="27" ref="B37:K37">IF(B35=B36,DATE(YEAR(B1),1,1),0)</f>
        <v>0</v>
      </c>
      <c r="C37" s="19">
        <f t="shared" si="27"/>
        <v>0</v>
      </c>
      <c r="D37" s="19">
        <f t="shared" si="27"/>
        <v>0</v>
      </c>
      <c r="E37" s="19">
        <f t="shared" si="27"/>
        <v>42370</v>
      </c>
      <c r="F37" s="19">
        <f t="shared" si="27"/>
        <v>0</v>
      </c>
      <c r="G37" s="19">
        <f t="shared" si="27"/>
        <v>0</v>
      </c>
      <c r="H37" s="19">
        <f t="shared" si="27"/>
        <v>0</v>
      </c>
      <c r="I37" s="19">
        <f t="shared" si="27"/>
        <v>43831</v>
      </c>
      <c r="J37" s="19">
        <f t="shared" si="27"/>
        <v>0</v>
      </c>
      <c r="K37" s="19">
        <f t="shared" si="27"/>
        <v>0</v>
      </c>
    </row>
  </sheetData>
  <sheetProtection password="B57B" sheet="1" selectLockedCells="1"/>
  <conditionalFormatting sqref="B1">
    <cfRule type="cellIs" priority="1" dxfId="0" operator="equal" stopIfTrue="1">
      <formula>B37</formula>
    </cfRule>
  </conditionalFormatting>
  <conditionalFormatting sqref="C1">
    <cfRule type="cellIs" priority="2" dxfId="0" operator="equal" stopIfTrue="1">
      <formula>C37</formula>
    </cfRule>
  </conditionalFormatting>
  <conditionalFormatting sqref="D1">
    <cfRule type="cellIs" priority="3" dxfId="0" operator="equal" stopIfTrue="1">
      <formula>D37</formula>
    </cfRule>
  </conditionalFormatting>
  <conditionalFormatting sqref="E1">
    <cfRule type="cellIs" priority="4" dxfId="0" operator="equal" stopIfTrue="1">
      <formula>E37</formula>
    </cfRule>
  </conditionalFormatting>
  <conditionalFormatting sqref="F1">
    <cfRule type="cellIs" priority="5" dxfId="0" operator="equal" stopIfTrue="1">
      <formula>F37</formula>
    </cfRule>
  </conditionalFormatting>
  <conditionalFormatting sqref="G1">
    <cfRule type="cellIs" priority="6" dxfId="0" operator="equal" stopIfTrue="1">
      <formula>G37</formula>
    </cfRule>
  </conditionalFormatting>
  <conditionalFormatting sqref="H1">
    <cfRule type="cellIs" priority="7" dxfId="0" operator="equal" stopIfTrue="1">
      <formula>H37</formula>
    </cfRule>
  </conditionalFormatting>
  <conditionalFormatting sqref="I1">
    <cfRule type="cellIs" priority="8" dxfId="0" operator="equal" stopIfTrue="1">
      <formula>I37</formula>
    </cfRule>
  </conditionalFormatting>
  <conditionalFormatting sqref="J1">
    <cfRule type="cellIs" priority="9" dxfId="0" operator="equal" stopIfTrue="1">
      <formula>J37</formula>
    </cfRule>
  </conditionalFormatting>
  <conditionalFormatting sqref="K1">
    <cfRule type="cellIs" priority="10" dxfId="0" operator="equal" stopIfTrue="1">
      <formula>K37</formula>
    </cfRule>
  </conditionalFormatting>
  <printOptions/>
  <pageMargins left="0.7875" right="0.7875" top="1.025" bottom="1.025" header="0.7875" footer="0.7875"/>
  <pageSetup firstPageNumber="1" useFirstPageNumber="1" horizontalDpi="300" verticalDpi="300" orientation="landscape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showZeros="0" workbookViewId="0" topLeftCell="A1">
      <selection activeCell="A1" sqref="A1"/>
    </sheetView>
  </sheetViews>
  <sheetFormatPr defaultColWidth="12.57421875" defaultRowHeight="12.75" customHeight="1"/>
  <cols>
    <col min="1" max="1" width="34.421875" style="0" customWidth="1"/>
    <col min="2" max="11" width="10.140625" style="0" customWidth="1"/>
    <col min="12" max="16384" width="11.57421875" style="0" customWidth="1"/>
  </cols>
  <sheetData>
    <row r="1" spans="1:11" ht="13.5" customHeight="1">
      <c r="A1" s="1"/>
      <c r="B1" s="2">
        <f ca="1">IF(A1=0,DATE(YEAR(TODAY()),1,1),DATE(A1,1,1))</f>
        <v>41275</v>
      </c>
      <c r="C1" s="3">
        <f aca="true" t="shared" si="0" ref="C1:K1">DATE(YEAR(B1)+1,1,1)</f>
        <v>41640</v>
      </c>
      <c r="D1" s="3">
        <f t="shared" si="0"/>
        <v>42005</v>
      </c>
      <c r="E1" s="3">
        <f t="shared" si="0"/>
        <v>42370</v>
      </c>
      <c r="F1" s="3">
        <f t="shared" si="0"/>
        <v>42736</v>
      </c>
      <c r="G1" s="3">
        <f t="shared" si="0"/>
        <v>43101</v>
      </c>
      <c r="H1" s="3">
        <f t="shared" si="0"/>
        <v>43466</v>
      </c>
      <c r="I1" s="3">
        <f t="shared" si="0"/>
        <v>43831</v>
      </c>
      <c r="J1" s="3">
        <f t="shared" si="0"/>
        <v>44197</v>
      </c>
      <c r="K1" s="3">
        <f t="shared" si="0"/>
        <v>44562</v>
      </c>
    </row>
    <row r="2" ht="13.5" customHeight="1">
      <c r="B2" s="2"/>
    </row>
    <row r="3" spans="1:11" ht="13.5" customHeight="1">
      <c r="A3" s="20" t="s">
        <v>20</v>
      </c>
      <c r="B3" s="4">
        <f aca="true" t="shared" si="1" ref="B3:K3">ROUND(DATE(YEAR(B1),4,1)/7+MOD(19*MOD(YEAR(B1),19)-7,30)*0.14,0)*7-6</f>
        <v>41364</v>
      </c>
      <c r="C3" s="4">
        <f t="shared" si="1"/>
        <v>41749</v>
      </c>
      <c r="D3" s="4">
        <f t="shared" si="1"/>
        <v>42099</v>
      </c>
      <c r="E3" s="4">
        <f t="shared" si="1"/>
        <v>42456</v>
      </c>
      <c r="F3" s="4">
        <f t="shared" si="1"/>
        <v>42841</v>
      </c>
      <c r="G3" s="4">
        <f t="shared" si="1"/>
        <v>43191</v>
      </c>
      <c r="H3" s="4">
        <f t="shared" si="1"/>
        <v>43576</v>
      </c>
      <c r="I3" s="4">
        <f t="shared" si="1"/>
        <v>43933</v>
      </c>
      <c r="J3" s="4">
        <f t="shared" si="1"/>
        <v>44290</v>
      </c>
      <c r="K3" s="4">
        <f t="shared" si="1"/>
        <v>44668</v>
      </c>
    </row>
    <row r="4" spans="1:11" ht="13.5" customHeight="1">
      <c r="A4" s="7" t="s">
        <v>21</v>
      </c>
      <c r="B4" s="4">
        <f aca="true" t="shared" si="2" ref="B4:K4">B33</f>
        <v>41399</v>
      </c>
      <c r="C4" s="4">
        <f t="shared" si="2"/>
        <v>41749</v>
      </c>
      <c r="D4" s="4">
        <f t="shared" si="2"/>
        <v>42106</v>
      </c>
      <c r="E4" s="4">
        <f t="shared" si="2"/>
        <v>42491</v>
      </c>
      <c r="F4" s="4">
        <f t="shared" si="2"/>
        <v>42841</v>
      </c>
      <c r="G4" s="4">
        <f t="shared" si="2"/>
        <v>43198</v>
      </c>
      <c r="H4" s="4">
        <f t="shared" si="2"/>
        <v>43583</v>
      </c>
      <c r="I4" s="4">
        <f t="shared" si="2"/>
        <v>43940</v>
      </c>
      <c r="J4" s="4">
        <f t="shared" si="2"/>
        <v>44318</v>
      </c>
      <c r="K4" s="4">
        <f t="shared" si="2"/>
        <v>44675</v>
      </c>
    </row>
    <row r="5" spans="2:11" ht="13.5" customHeight="1"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3.5" customHeight="1">
      <c r="A6" s="5" t="s">
        <v>22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3.5" customHeight="1">
      <c r="A7" s="7" t="s">
        <v>23</v>
      </c>
      <c r="B7" s="8">
        <f aca="true" t="shared" si="3" ref="B7:K7">B$4-70</f>
        <v>41329</v>
      </c>
      <c r="C7" s="8">
        <f t="shared" si="3"/>
        <v>41679</v>
      </c>
      <c r="D7" s="8">
        <f t="shared" si="3"/>
        <v>42036</v>
      </c>
      <c r="E7" s="8">
        <f t="shared" si="3"/>
        <v>42421</v>
      </c>
      <c r="F7" s="8">
        <f t="shared" si="3"/>
        <v>42771</v>
      </c>
      <c r="G7" s="8">
        <f t="shared" si="3"/>
        <v>43128</v>
      </c>
      <c r="H7" s="8">
        <f t="shared" si="3"/>
        <v>43513</v>
      </c>
      <c r="I7" s="8">
        <f t="shared" si="3"/>
        <v>43870</v>
      </c>
      <c r="J7" s="8">
        <f t="shared" si="3"/>
        <v>44248</v>
      </c>
      <c r="K7" s="8">
        <f t="shared" si="3"/>
        <v>44605</v>
      </c>
    </row>
    <row r="8" spans="1:11" ht="13.5" customHeight="1">
      <c r="A8" s="20" t="s">
        <v>24</v>
      </c>
      <c r="B8" s="8">
        <f aca="true" t="shared" si="4" ref="B8:K8">B$4-59</f>
        <v>41340</v>
      </c>
      <c r="C8" s="8">
        <f t="shared" si="4"/>
        <v>41690</v>
      </c>
      <c r="D8" s="8">
        <f t="shared" si="4"/>
        <v>42047</v>
      </c>
      <c r="E8" s="8">
        <f t="shared" si="4"/>
        <v>42432</v>
      </c>
      <c r="F8" s="8">
        <f t="shared" si="4"/>
        <v>42782</v>
      </c>
      <c r="G8" s="8">
        <f t="shared" si="4"/>
        <v>43139</v>
      </c>
      <c r="H8" s="8">
        <f t="shared" si="4"/>
        <v>43524</v>
      </c>
      <c r="I8" s="8">
        <f t="shared" si="4"/>
        <v>43881</v>
      </c>
      <c r="J8" s="8">
        <f t="shared" si="4"/>
        <v>44259</v>
      </c>
      <c r="K8" s="8">
        <f t="shared" si="4"/>
        <v>44616</v>
      </c>
    </row>
    <row r="9" spans="1:11" ht="13.5" customHeight="1">
      <c r="A9" s="7" t="s">
        <v>25</v>
      </c>
      <c r="B9" s="8">
        <f aca="true" t="shared" si="5" ref="B9:K9">B4-56</f>
        <v>41343</v>
      </c>
      <c r="C9" s="8">
        <f t="shared" si="5"/>
        <v>41693</v>
      </c>
      <c r="D9" s="8">
        <f t="shared" si="5"/>
        <v>42050</v>
      </c>
      <c r="E9" s="8">
        <f t="shared" si="5"/>
        <v>42435</v>
      </c>
      <c r="F9" s="8">
        <f t="shared" si="5"/>
        <v>42785</v>
      </c>
      <c r="G9" s="8">
        <f t="shared" si="5"/>
        <v>43142</v>
      </c>
      <c r="H9" s="8">
        <f t="shared" si="5"/>
        <v>43527</v>
      </c>
      <c r="I9" s="8">
        <f t="shared" si="5"/>
        <v>43884</v>
      </c>
      <c r="J9" s="8">
        <f t="shared" si="5"/>
        <v>44262</v>
      </c>
      <c r="K9" s="8">
        <f t="shared" si="5"/>
        <v>44619</v>
      </c>
    </row>
    <row r="10" spans="1:11" ht="13.5" customHeight="1">
      <c r="A10" s="7" t="s">
        <v>26</v>
      </c>
      <c r="B10" s="8">
        <f aca="true" t="shared" si="6" ref="B10:K10">B$4-49</f>
        <v>41350</v>
      </c>
      <c r="C10" s="8">
        <f t="shared" si="6"/>
        <v>41700</v>
      </c>
      <c r="D10" s="8">
        <f t="shared" si="6"/>
        <v>42057</v>
      </c>
      <c r="E10" s="8">
        <f t="shared" si="6"/>
        <v>42442</v>
      </c>
      <c r="F10" s="8">
        <f t="shared" si="6"/>
        <v>42792</v>
      </c>
      <c r="G10" s="8">
        <f t="shared" si="6"/>
        <v>43149</v>
      </c>
      <c r="H10" s="8">
        <f t="shared" si="6"/>
        <v>43534</v>
      </c>
      <c r="I10" s="8">
        <f t="shared" si="6"/>
        <v>43891</v>
      </c>
      <c r="J10" s="8">
        <f t="shared" si="6"/>
        <v>44269</v>
      </c>
      <c r="K10" s="8">
        <f t="shared" si="6"/>
        <v>44626</v>
      </c>
    </row>
    <row r="11" spans="1:11" ht="13.5" customHeight="1">
      <c r="A11" s="7" t="s">
        <v>27</v>
      </c>
      <c r="B11" s="8">
        <f aca="true" t="shared" si="7" ref="B11:K11">B$4-48</f>
        <v>41351</v>
      </c>
      <c r="C11" s="8">
        <f t="shared" si="7"/>
        <v>41701</v>
      </c>
      <c r="D11" s="8">
        <f t="shared" si="7"/>
        <v>42058</v>
      </c>
      <c r="E11" s="8">
        <f t="shared" si="7"/>
        <v>42443</v>
      </c>
      <c r="F11" s="8">
        <f t="shared" si="7"/>
        <v>42793</v>
      </c>
      <c r="G11" s="8">
        <f t="shared" si="7"/>
        <v>43150</v>
      </c>
      <c r="H11" s="8">
        <f t="shared" si="7"/>
        <v>43535</v>
      </c>
      <c r="I11" s="8">
        <f t="shared" si="7"/>
        <v>43892</v>
      </c>
      <c r="J11" s="8">
        <f t="shared" si="7"/>
        <v>44270</v>
      </c>
      <c r="K11" s="8">
        <f t="shared" si="7"/>
        <v>44627</v>
      </c>
    </row>
    <row r="12" spans="1:11" ht="13.5" customHeight="1">
      <c r="A12" s="7" t="s">
        <v>28</v>
      </c>
      <c r="B12" s="8">
        <f aca="true" t="shared" si="8" ref="B12:K12">B$4-7</f>
        <v>41392</v>
      </c>
      <c r="C12" s="8">
        <f t="shared" si="8"/>
        <v>41742</v>
      </c>
      <c r="D12" s="8">
        <f t="shared" si="8"/>
        <v>42099</v>
      </c>
      <c r="E12" s="8">
        <f t="shared" si="8"/>
        <v>42484</v>
      </c>
      <c r="F12" s="8">
        <f t="shared" si="8"/>
        <v>42834</v>
      </c>
      <c r="G12" s="8">
        <f t="shared" si="8"/>
        <v>43191</v>
      </c>
      <c r="H12" s="8">
        <f t="shared" si="8"/>
        <v>43576</v>
      </c>
      <c r="I12" s="8">
        <f t="shared" si="8"/>
        <v>43933</v>
      </c>
      <c r="J12" s="8">
        <f t="shared" si="8"/>
        <v>44311</v>
      </c>
      <c r="K12" s="8">
        <f t="shared" si="8"/>
        <v>44668</v>
      </c>
    </row>
    <row r="13" spans="1:11" ht="13.5" customHeight="1">
      <c r="A13" s="7" t="s">
        <v>29</v>
      </c>
      <c r="B13" s="8">
        <f aca="true" t="shared" si="9" ref="B13:K13">B$4-2</f>
        <v>41397</v>
      </c>
      <c r="C13" s="8">
        <f t="shared" si="9"/>
        <v>41747</v>
      </c>
      <c r="D13" s="8">
        <f t="shared" si="9"/>
        <v>42104</v>
      </c>
      <c r="E13" s="8">
        <f t="shared" si="9"/>
        <v>42489</v>
      </c>
      <c r="F13" s="8">
        <f t="shared" si="9"/>
        <v>42839</v>
      </c>
      <c r="G13" s="8">
        <f t="shared" si="9"/>
        <v>43196</v>
      </c>
      <c r="H13" s="8">
        <f t="shared" si="9"/>
        <v>43581</v>
      </c>
      <c r="I13" s="8">
        <f t="shared" si="9"/>
        <v>43938</v>
      </c>
      <c r="J13" s="8">
        <f t="shared" si="9"/>
        <v>44316</v>
      </c>
      <c r="K13" s="8">
        <f t="shared" si="9"/>
        <v>44673</v>
      </c>
    </row>
    <row r="14" spans="1:11" ht="13.5" customHeight="1">
      <c r="A14" s="7" t="s">
        <v>21</v>
      </c>
      <c r="B14" s="9">
        <f aca="true" t="shared" si="10" ref="B14:K14">B4</f>
        <v>41399</v>
      </c>
      <c r="C14" s="9">
        <f t="shared" si="10"/>
        <v>41749</v>
      </c>
      <c r="D14" s="9">
        <f t="shared" si="10"/>
        <v>42106</v>
      </c>
      <c r="E14" s="9">
        <f t="shared" si="10"/>
        <v>42491</v>
      </c>
      <c r="F14" s="9">
        <f t="shared" si="10"/>
        <v>42841</v>
      </c>
      <c r="G14" s="9">
        <f t="shared" si="10"/>
        <v>43198</v>
      </c>
      <c r="H14" s="9">
        <f t="shared" si="10"/>
        <v>43583</v>
      </c>
      <c r="I14" s="9">
        <f t="shared" si="10"/>
        <v>43940</v>
      </c>
      <c r="J14" s="9">
        <f t="shared" si="10"/>
        <v>44318</v>
      </c>
      <c r="K14" s="9">
        <f t="shared" si="10"/>
        <v>44675</v>
      </c>
    </row>
    <row r="15" spans="1:11" ht="13.5" customHeight="1">
      <c r="A15" s="7" t="s">
        <v>30</v>
      </c>
      <c r="B15" s="8">
        <f aca="true" t="shared" si="11" ref="B15:K15">B$4+1</f>
        <v>41400</v>
      </c>
      <c r="C15" s="8">
        <f t="shared" si="11"/>
        <v>41750</v>
      </c>
      <c r="D15" s="8">
        <f t="shared" si="11"/>
        <v>42107</v>
      </c>
      <c r="E15" s="8">
        <f t="shared" si="11"/>
        <v>42492</v>
      </c>
      <c r="F15" s="8">
        <f t="shared" si="11"/>
        <v>42842</v>
      </c>
      <c r="G15" s="8">
        <f t="shared" si="11"/>
        <v>43199</v>
      </c>
      <c r="H15" s="8">
        <f t="shared" si="11"/>
        <v>43584</v>
      </c>
      <c r="I15" s="8">
        <f t="shared" si="11"/>
        <v>43941</v>
      </c>
      <c r="J15" s="8">
        <f t="shared" si="11"/>
        <v>44319</v>
      </c>
      <c r="K15" s="8">
        <f t="shared" si="11"/>
        <v>44676</v>
      </c>
    </row>
    <row r="16" spans="1:11" ht="13.5" customHeight="1">
      <c r="A16" s="7" t="s">
        <v>31</v>
      </c>
      <c r="B16" s="9">
        <f aca="true" t="shared" si="12" ref="B16:K16">B$4+39</f>
        <v>41438</v>
      </c>
      <c r="C16" s="9">
        <f t="shared" si="12"/>
        <v>41788</v>
      </c>
      <c r="D16" s="9">
        <f t="shared" si="12"/>
        <v>42145</v>
      </c>
      <c r="E16" s="9">
        <f t="shared" si="12"/>
        <v>42530</v>
      </c>
      <c r="F16" s="9">
        <f t="shared" si="12"/>
        <v>42880</v>
      </c>
      <c r="G16" s="9">
        <f t="shared" si="12"/>
        <v>43237</v>
      </c>
      <c r="H16" s="9">
        <f t="shared" si="12"/>
        <v>43622</v>
      </c>
      <c r="I16" s="9">
        <f t="shared" si="12"/>
        <v>43979</v>
      </c>
      <c r="J16" s="9">
        <f t="shared" si="12"/>
        <v>44357</v>
      </c>
      <c r="K16" s="9">
        <f t="shared" si="12"/>
        <v>44714</v>
      </c>
    </row>
    <row r="17" spans="1:11" ht="13.5" customHeight="1">
      <c r="A17" s="7" t="s">
        <v>32</v>
      </c>
      <c r="B17" s="9">
        <f aca="true" t="shared" si="13" ref="B17:K17">B$4+49</f>
        <v>41448</v>
      </c>
      <c r="C17" s="9">
        <f t="shared" si="13"/>
        <v>41798</v>
      </c>
      <c r="D17" s="9">
        <f t="shared" si="13"/>
        <v>42155</v>
      </c>
      <c r="E17" s="9">
        <f t="shared" si="13"/>
        <v>42540</v>
      </c>
      <c r="F17" s="9">
        <f t="shared" si="13"/>
        <v>42890</v>
      </c>
      <c r="G17" s="9">
        <f t="shared" si="13"/>
        <v>43247</v>
      </c>
      <c r="H17" s="9">
        <f t="shared" si="13"/>
        <v>43632</v>
      </c>
      <c r="I17" s="9">
        <f t="shared" si="13"/>
        <v>43989</v>
      </c>
      <c r="J17" s="9">
        <f t="shared" si="13"/>
        <v>44367</v>
      </c>
      <c r="K17" s="9">
        <f t="shared" si="13"/>
        <v>44724</v>
      </c>
    </row>
    <row r="18" spans="1:11" ht="13.5" customHeight="1">
      <c r="A18" s="7" t="s">
        <v>33</v>
      </c>
      <c r="B18" s="9">
        <f aca="true" t="shared" si="14" ref="B18:K18">B$4+50</f>
        <v>41449</v>
      </c>
      <c r="C18" s="9">
        <f t="shared" si="14"/>
        <v>41799</v>
      </c>
      <c r="D18" s="9">
        <f t="shared" si="14"/>
        <v>42156</v>
      </c>
      <c r="E18" s="9">
        <f t="shared" si="14"/>
        <v>42541</v>
      </c>
      <c r="F18" s="9">
        <f t="shared" si="14"/>
        <v>42891</v>
      </c>
      <c r="G18" s="9">
        <f t="shared" si="14"/>
        <v>43248</v>
      </c>
      <c r="H18" s="9">
        <f t="shared" si="14"/>
        <v>43633</v>
      </c>
      <c r="I18" s="9">
        <f t="shared" si="14"/>
        <v>43990</v>
      </c>
      <c r="J18" s="9">
        <f t="shared" si="14"/>
        <v>44368</v>
      </c>
      <c r="K18" s="9">
        <f t="shared" si="14"/>
        <v>44725</v>
      </c>
    </row>
    <row r="19" spans="1:11" ht="13.5" customHeight="1">
      <c r="A19" s="7" t="s">
        <v>34</v>
      </c>
      <c r="B19" s="9">
        <f aca="true" t="shared" si="15" ref="B19:K19">B$4+56</f>
        <v>41455</v>
      </c>
      <c r="C19" s="9">
        <f t="shared" si="15"/>
        <v>41805</v>
      </c>
      <c r="D19" s="9">
        <f t="shared" si="15"/>
        <v>42162</v>
      </c>
      <c r="E19" s="9">
        <f t="shared" si="15"/>
        <v>42547</v>
      </c>
      <c r="F19" s="9">
        <f t="shared" si="15"/>
        <v>42897</v>
      </c>
      <c r="G19" s="9">
        <f t="shared" si="15"/>
        <v>43254</v>
      </c>
      <c r="H19" s="9">
        <f t="shared" si="15"/>
        <v>43639</v>
      </c>
      <c r="I19" s="9">
        <f t="shared" si="15"/>
        <v>43996</v>
      </c>
      <c r="J19" s="9">
        <f t="shared" si="15"/>
        <v>44374</v>
      </c>
      <c r="K19" s="9">
        <f t="shared" si="15"/>
        <v>44731</v>
      </c>
    </row>
    <row r="22" spans="1:11" ht="13.5" customHeight="1">
      <c r="A22" t="s">
        <v>35</v>
      </c>
      <c r="B22" s="4">
        <f aca="true" t="shared" si="16" ref="B22:K22">(ROUNDUP(31-(MOD(5*(YEAR(B1)/4)+4,7)),0)&amp;"/03/"&amp;YEAR(B1))*1</f>
        <v>41364</v>
      </c>
      <c r="C22" s="4">
        <f t="shared" si="16"/>
        <v>41728</v>
      </c>
      <c r="D22" s="4">
        <f t="shared" si="16"/>
        <v>42092</v>
      </c>
      <c r="E22" s="4">
        <f t="shared" si="16"/>
        <v>42456</v>
      </c>
      <c r="F22" s="4">
        <f t="shared" si="16"/>
        <v>42820</v>
      </c>
      <c r="G22" s="4">
        <f t="shared" si="16"/>
        <v>43184</v>
      </c>
      <c r="H22" s="4">
        <f t="shared" si="16"/>
        <v>43555</v>
      </c>
      <c r="I22" s="4">
        <f t="shared" si="16"/>
        <v>43919</v>
      </c>
      <c r="J22" s="4">
        <f t="shared" si="16"/>
        <v>44283</v>
      </c>
      <c r="K22" s="4">
        <f t="shared" si="16"/>
        <v>44647</v>
      </c>
    </row>
    <row r="23" spans="1:11" ht="13.5" customHeight="1">
      <c r="A23" t="s">
        <v>36</v>
      </c>
      <c r="B23" s="4">
        <f aca="true" t="shared" si="17" ref="B23:K23">(ROUNDUP(31-(MOD(5*(YEAR(B1)/4)+1,7)),0)&amp;"/10/"&amp;YEAR(B1))*1</f>
        <v>41574</v>
      </c>
      <c r="C23" s="4">
        <f t="shared" si="17"/>
        <v>41938</v>
      </c>
      <c r="D23" s="4">
        <f t="shared" si="17"/>
        <v>42302</v>
      </c>
      <c r="E23" s="4">
        <f t="shared" si="17"/>
        <v>42673</v>
      </c>
      <c r="F23" s="4">
        <f t="shared" si="17"/>
        <v>43037</v>
      </c>
      <c r="G23" s="4">
        <f t="shared" si="17"/>
        <v>43401</v>
      </c>
      <c r="H23" s="4">
        <f t="shared" si="17"/>
        <v>43765</v>
      </c>
      <c r="I23" s="4">
        <f t="shared" si="17"/>
        <v>44129</v>
      </c>
      <c r="J23" s="4">
        <f t="shared" si="17"/>
        <v>44500</v>
      </c>
      <c r="K23" s="4">
        <f t="shared" si="17"/>
        <v>44864</v>
      </c>
    </row>
    <row r="24" spans="2:11" ht="13.5" customHeight="1"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ht="12.75" customHeight="1">
      <c r="A25" s="21" t="s">
        <v>37</v>
      </c>
      <c r="B25" s="22">
        <f aca="true" t="shared" si="18" ref="B25:K25">MOD(YEAR(B1),19)</f>
        <v>18</v>
      </c>
      <c r="C25" s="22">
        <f t="shared" si="18"/>
        <v>0</v>
      </c>
      <c r="D25" s="22">
        <f t="shared" si="18"/>
        <v>1</v>
      </c>
      <c r="E25" s="22">
        <f t="shared" si="18"/>
        <v>2</v>
      </c>
      <c r="F25" s="22">
        <f t="shared" si="18"/>
        <v>3</v>
      </c>
      <c r="G25" s="22">
        <f t="shared" si="18"/>
        <v>4</v>
      </c>
      <c r="H25" s="22">
        <f t="shared" si="18"/>
        <v>5</v>
      </c>
      <c r="I25" s="22">
        <f t="shared" si="18"/>
        <v>6</v>
      </c>
      <c r="J25" s="22">
        <f t="shared" si="18"/>
        <v>7</v>
      </c>
      <c r="K25" s="22">
        <f t="shared" si="18"/>
        <v>8</v>
      </c>
    </row>
    <row r="26" spans="1:11" ht="12.75" customHeight="1">
      <c r="A26" s="10" t="s">
        <v>18</v>
      </c>
      <c r="B26" s="22">
        <f aca="true" t="shared" si="19" ref="B26:K26">MOD((19*B25)+15,30)</f>
        <v>27</v>
      </c>
      <c r="C26" s="22">
        <f t="shared" si="19"/>
        <v>15</v>
      </c>
      <c r="D26" s="22">
        <f t="shared" si="19"/>
        <v>4</v>
      </c>
      <c r="E26" s="22">
        <f t="shared" si="19"/>
        <v>23</v>
      </c>
      <c r="F26" s="22">
        <f t="shared" si="19"/>
        <v>12</v>
      </c>
      <c r="G26" s="22">
        <f t="shared" si="19"/>
        <v>1</v>
      </c>
      <c r="H26" s="22">
        <f t="shared" si="19"/>
        <v>20</v>
      </c>
      <c r="I26" s="22">
        <f t="shared" si="19"/>
        <v>9</v>
      </c>
      <c r="J26" s="22">
        <f t="shared" si="19"/>
        <v>28</v>
      </c>
      <c r="K26" s="22">
        <f t="shared" si="19"/>
        <v>17</v>
      </c>
    </row>
    <row r="27" spans="1:11" ht="12.75" customHeight="1">
      <c r="A27" s="23" t="s">
        <v>38</v>
      </c>
      <c r="B27" s="22">
        <f aca="true" t="shared" si="20" ref="B27:K27">MOD(YEAR(B1)+INT(YEAR(B1)/4)+B26,7)</f>
        <v>2</v>
      </c>
      <c r="C27" s="22">
        <f t="shared" si="20"/>
        <v>5</v>
      </c>
      <c r="D27" s="22">
        <f t="shared" si="20"/>
        <v>2</v>
      </c>
      <c r="E27" s="22">
        <f t="shared" si="20"/>
        <v>2</v>
      </c>
      <c r="F27" s="22">
        <f t="shared" si="20"/>
        <v>6</v>
      </c>
      <c r="G27" s="22">
        <f t="shared" si="20"/>
        <v>3</v>
      </c>
      <c r="H27" s="22">
        <f t="shared" si="20"/>
        <v>2</v>
      </c>
      <c r="I27" s="22">
        <f t="shared" si="20"/>
        <v>0</v>
      </c>
      <c r="J27" s="22">
        <f t="shared" si="20"/>
        <v>6</v>
      </c>
      <c r="K27" s="22">
        <f t="shared" si="20"/>
        <v>3</v>
      </c>
    </row>
    <row r="28" spans="1:11" ht="12.75" customHeight="1">
      <c r="A28" s="21" t="s">
        <v>39</v>
      </c>
      <c r="B28" s="22">
        <f aca="true" t="shared" si="21" ref="B28:K28">B26-B27</f>
        <v>25</v>
      </c>
      <c r="C28" s="22">
        <f t="shared" si="21"/>
        <v>10</v>
      </c>
      <c r="D28" s="22">
        <f t="shared" si="21"/>
        <v>2</v>
      </c>
      <c r="E28" s="22">
        <f t="shared" si="21"/>
        <v>21</v>
      </c>
      <c r="F28" s="22">
        <f t="shared" si="21"/>
        <v>6</v>
      </c>
      <c r="G28" s="22">
        <f t="shared" si="21"/>
        <v>-2</v>
      </c>
      <c r="H28" s="22">
        <f t="shared" si="21"/>
        <v>18</v>
      </c>
      <c r="I28" s="22">
        <f t="shared" si="21"/>
        <v>9</v>
      </c>
      <c r="J28" s="22">
        <f t="shared" si="21"/>
        <v>22</v>
      </c>
      <c r="K28" s="22">
        <f t="shared" si="21"/>
        <v>14</v>
      </c>
    </row>
    <row r="29" spans="2:11" ht="12.75" customHeight="1">
      <c r="B29" s="22">
        <f aca="true" t="shared" si="22" ref="B29:K29">3+INT((B28+40)/44)</f>
        <v>4</v>
      </c>
      <c r="C29" s="22">
        <f t="shared" si="22"/>
        <v>4</v>
      </c>
      <c r="D29" s="22">
        <f t="shared" si="22"/>
        <v>3</v>
      </c>
      <c r="E29" s="22">
        <f t="shared" si="22"/>
        <v>4</v>
      </c>
      <c r="F29" s="22">
        <f t="shared" si="22"/>
        <v>4</v>
      </c>
      <c r="G29" s="22">
        <f t="shared" si="22"/>
        <v>3</v>
      </c>
      <c r="H29" s="22">
        <f t="shared" si="22"/>
        <v>4</v>
      </c>
      <c r="I29" s="22">
        <f t="shared" si="22"/>
        <v>4</v>
      </c>
      <c r="J29" s="22">
        <f t="shared" si="22"/>
        <v>4</v>
      </c>
      <c r="K29" s="22">
        <f t="shared" si="22"/>
        <v>4</v>
      </c>
    </row>
    <row r="30" spans="2:11" ht="12.75" customHeight="1">
      <c r="B30" s="22">
        <f aca="true" t="shared" si="23" ref="B30:K30">(B28+28)-31*INT(B29/4)</f>
        <v>22</v>
      </c>
      <c r="C30" s="22">
        <f t="shared" si="23"/>
        <v>7</v>
      </c>
      <c r="D30" s="22">
        <f t="shared" si="23"/>
        <v>30</v>
      </c>
      <c r="E30" s="22">
        <f t="shared" si="23"/>
        <v>18</v>
      </c>
      <c r="F30" s="22">
        <f t="shared" si="23"/>
        <v>3</v>
      </c>
      <c r="G30" s="22">
        <f t="shared" si="23"/>
        <v>26</v>
      </c>
      <c r="H30" s="22">
        <f t="shared" si="23"/>
        <v>15</v>
      </c>
      <c r="I30" s="22">
        <f t="shared" si="23"/>
        <v>6</v>
      </c>
      <c r="J30" s="22">
        <f t="shared" si="23"/>
        <v>19</v>
      </c>
      <c r="K30" s="22">
        <f t="shared" si="23"/>
        <v>11</v>
      </c>
    </row>
    <row r="31" spans="2:11" ht="12.75" customHeight="1">
      <c r="B31" s="24">
        <f aca="true" t="shared" si="24" ref="B31:K31">(B30&amp;"/"&amp;B29&amp;"/"&amp;YEAR(B1))*1</f>
        <v>41386</v>
      </c>
      <c r="C31" s="24">
        <f t="shared" si="24"/>
        <v>41736</v>
      </c>
      <c r="D31" s="24">
        <f t="shared" si="24"/>
        <v>42093</v>
      </c>
      <c r="E31" s="24">
        <f t="shared" si="24"/>
        <v>42478</v>
      </c>
      <c r="F31" s="24">
        <f t="shared" si="24"/>
        <v>42828</v>
      </c>
      <c r="G31" s="24">
        <f t="shared" si="24"/>
        <v>43185</v>
      </c>
      <c r="H31" s="24">
        <f t="shared" si="24"/>
        <v>43570</v>
      </c>
      <c r="I31" s="24">
        <f t="shared" si="24"/>
        <v>43927</v>
      </c>
      <c r="J31" s="24">
        <f t="shared" si="24"/>
        <v>44305</v>
      </c>
      <c r="K31" s="24">
        <f t="shared" si="24"/>
        <v>44662</v>
      </c>
    </row>
    <row r="32" spans="2:11" ht="12.75" customHeight="1">
      <c r="B32" s="25">
        <v>13</v>
      </c>
      <c r="C32" s="25">
        <v>13</v>
      </c>
      <c r="D32" s="25">
        <v>13</v>
      </c>
      <c r="E32" s="25">
        <v>13</v>
      </c>
      <c r="F32" s="25">
        <v>13</v>
      </c>
      <c r="G32" s="25">
        <v>13</v>
      </c>
      <c r="H32" s="25">
        <v>13</v>
      </c>
      <c r="I32" s="25">
        <v>13</v>
      </c>
      <c r="J32" s="25">
        <v>13</v>
      </c>
      <c r="K32" s="25">
        <v>13</v>
      </c>
    </row>
    <row r="33" spans="2:11" ht="12.75" customHeight="1">
      <c r="B33" s="26">
        <f aca="true" t="shared" si="25" ref="B33:K33">B31+B32</f>
        <v>41399</v>
      </c>
      <c r="C33" s="26">
        <f t="shared" si="25"/>
        <v>41749</v>
      </c>
      <c r="D33" s="26">
        <f t="shared" si="25"/>
        <v>42106</v>
      </c>
      <c r="E33" s="26">
        <f t="shared" si="25"/>
        <v>42491</v>
      </c>
      <c r="F33" s="26">
        <f t="shared" si="25"/>
        <v>42841</v>
      </c>
      <c r="G33" s="26">
        <f t="shared" si="25"/>
        <v>43198</v>
      </c>
      <c r="H33" s="26">
        <f t="shared" si="25"/>
        <v>43583</v>
      </c>
      <c r="I33" s="26">
        <f t="shared" si="25"/>
        <v>43940</v>
      </c>
      <c r="J33" s="26">
        <f t="shared" si="25"/>
        <v>44318</v>
      </c>
      <c r="K33" s="26">
        <f t="shared" si="25"/>
        <v>44675</v>
      </c>
    </row>
    <row r="34" spans="2:11" ht="12.75" customHeight="1">
      <c r="B34" s="27"/>
      <c r="C34" s="27"/>
      <c r="D34" s="27"/>
      <c r="E34" s="27"/>
      <c r="F34" s="27"/>
      <c r="G34" s="27"/>
      <c r="H34" s="27"/>
      <c r="I34" s="27"/>
      <c r="J34" s="27"/>
      <c r="K34" s="27"/>
    </row>
    <row r="35" spans="2:11" ht="12.75" customHeight="1">
      <c r="B35" s="28" t="b">
        <f aca="true" t="shared" si="26" ref="B35:K35">MONTH(DATE(YEAR(B1),2,29))=2</f>
        <v>0</v>
      </c>
      <c r="C35" s="28" t="b">
        <f t="shared" si="26"/>
        <v>0</v>
      </c>
      <c r="D35" s="28" t="b">
        <f t="shared" si="26"/>
        <v>0</v>
      </c>
      <c r="E35" s="28" t="b">
        <f t="shared" si="26"/>
        <v>1</v>
      </c>
      <c r="F35" s="28" t="b">
        <f t="shared" si="26"/>
        <v>0</v>
      </c>
      <c r="G35" s="28" t="b">
        <f t="shared" si="26"/>
        <v>0</v>
      </c>
      <c r="H35" s="28" t="b">
        <f t="shared" si="26"/>
        <v>0</v>
      </c>
      <c r="I35" s="28" t="b">
        <f t="shared" si="26"/>
        <v>1</v>
      </c>
      <c r="J35" s="28" t="b">
        <f t="shared" si="26"/>
        <v>0</v>
      </c>
      <c r="K35" s="28" t="b">
        <f t="shared" si="26"/>
        <v>0</v>
      </c>
    </row>
    <row r="36" spans="2:11" ht="12.75" customHeight="1">
      <c r="B36" s="29" t="b">
        <f>TRUE</f>
        <v>1</v>
      </c>
      <c r="C36" s="29" t="b">
        <f>TRUE</f>
        <v>1</v>
      </c>
      <c r="D36" s="29" t="b">
        <f>TRUE</f>
        <v>1</v>
      </c>
      <c r="E36" s="29" t="b">
        <f>TRUE</f>
        <v>1</v>
      </c>
      <c r="F36" s="29" t="b">
        <f>TRUE</f>
        <v>1</v>
      </c>
      <c r="G36" s="29" t="b">
        <f>TRUE</f>
        <v>1</v>
      </c>
      <c r="H36" s="29" t="b">
        <f>TRUE</f>
        <v>1</v>
      </c>
      <c r="I36" s="29" t="b">
        <f>TRUE</f>
        <v>1</v>
      </c>
      <c r="J36" s="29" t="b">
        <f>TRUE</f>
        <v>1</v>
      </c>
      <c r="K36" s="29" t="b">
        <f>TRUE</f>
        <v>1</v>
      </c>
    </row>
    <row r="37" spans="2:11" ht="12.75" customHeight="1">
      <c r="B37" s="30">
        <f aca="true" t="shared" si="27" ref="B37:K37">IF(B35=B36,DATE(YEAR(B1),1,1),0)</f>
        <v>0</v>
      </c>
      <c r="C37" s="30">
        <f t="shared" si="27"/>
        <v>0</v>
      </c>
      <c r="D37" s="30">
        <f t="shared" si="27"/>
        <v>0</v>
      </c>
      <c r="E37" s="30">
        <f t="shared" si="27"/>
        <v>42370</v>
      </c>
      <c r="F37" s="30">
        <f t="shared" si="27"/>
        <v>0</v>
      </c>
      <c r="G37" s="30">
        <f t="shared" si="27"/>
        <v>0</v>
      </c>
      <c r="H37" s="30">
        <f t="shared" si="27"/>
        <v>0</v>
      </c>
      <c r="I37" s="30">
        <f t="shared" si="27"/>
        <v>43831</v>
      </c>
      <c r="J37" s="30">
        <f t="shared" si="27"/>
        <v>0</v>
      </c>
      <c r="K37" s="30">
        <f t="shared" si="27"/>
        <v>0</v>
      </c>
    </row>
  </sheetData>
  <sheetProtection password="B57B" sheet="1" selectLockedCells="1"/>
  <conditionalFormatting sqref="B1">
    <cfRule type="cellIs" priority="1" dxfId="0" operator="equal" stopIfTrue="1">
      <formula>B37</formula>
    </cfRule>
  </conditionalFormatting>
  <conditionalFormatting sqref="C1">
    <cfRule type="cellIs" priority="2" dxfId="0" operator="equal" stopIfTrue="1">
      <formula>C37</formula>
    </cfRule>
  </conditionalFormatting>
  <conditionalFormatting sqref="D1">
    <cfRule type="cellIs" priority="3" dxfId="0" operator="equal" stopIfTrue="1">
      <formula>D37</formula>
    </cfRule>
  </conditionalFormatting>
  <conditionalFormatting sqref="E1">
    <cfRule type="cellIs" priority="4" dxfId="0" operator="equal" stopIfTrue="1">
      <formula>E37</formula>
    </cfRule>
  </conditionalFormatting>
  <conditionalFormatting sqref="F1">
    <cfRule type="cellIs" priority="5" dxfId="0" operator="equal" stopIfTrue="1">
      <formula>F37</formula>
    </cfRule>
  </conditionalFormatting>
  <conditionalFormatting sqref="G1">
    <cfRule type="cellIs" priority="6" dxfId="0" operator="equal" stopIfTrue="1">
      <formula>G37</formula>
    </cfRule>
  </conditionalFormatting>
  <conditionalFormatting sqref="H1">
    <cfRule type="cellIs" priority="7" dxfId="0" operator="equal" stopIfTrue="1">
      <formula>H37</formula>
    </cfRule>
  </conditionalFormatting>
  <conditionalFormatting sqref="I1">
    <cfRule type="cellIs" priority="8" dxfId="0" operator="equal" stopIfTrue="1">
      <formula>I37</formula>
    </cfRule>
  </conditionalFormatting>
  <conditionalFormatting sqref="J1">
    <cfRule type="cellIs" priority="9" dxfId="0" operator="equal" stopIfTrue="1">
      <formula>J37</formula>
    </cfRule>
  </conditionalFormatting>
  <conditionalFormatting sqref="K1">
    <cfRule type="cellIs" priority="10" dxfId="0" operator="equal" stopIfTrue="1">
      <formula>K37</formula>
    </cfRule>
  </conditionalFormatting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2013-02-27T09:49:31Z</dcterms:created>
  <dcterms:modified xsi:type="dcterms:W3CDTF">2013-02-27T18:43:46Z</dcterms:modified>
  <cp:category/>
  <cp:version/>
  <cp:contentType/>
  <cp:contentStatus/>
  <cp:revision>3</cp:revision>
</cp:coreProperties>
</file>